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<sst xmlns="http://schemas.openxmlformats.org/spreadsheetml/2006/main" count="18" uniqueCount="18">
  <si>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Ilość drużyn do progresji w zależności od kapitału</t>
  </si>
  <si>
    <t>Pola edytowalne</t>
  </si>
  <si>
    <t>Kapitał</t>
  </si>
  <si>
    <t>Wymagany kapitał</t>
  </si>
  <si>
    <t>Zakładany zysk</t>
  </si>
  <si>
    <t>Pozostały kapitał</t>
  </si>
  <si>
    <t>Ilość drużyn</t>
  </si>
  <si>
    <t>Poziom graniczny</t>
  </si>
  <si>
    <t>Poziom</t>
  </si>
  <si>
    <t>Stawka</t>
  </si>
  <si>
    <t>Kurs</t>
  </si>
  <si>
    <t>Wygrana</t>
  </si>
  <si>
    <t>Koszt</t>
  </si>
  <si>
    <t>Zysk</t>
  </si>
  <si>
    <t>Procent progresji</t>
  </si>
  <si>
    <t>Ilość progresji</t>
  </si>
  <si>
    <t>Koszt dla poziomu</t>
  </si>
  <si>
    <t>Poczytaj więcej o obliczania kapitału do progresji na blogu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</si>
</sst>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0%"/>
  </numFmts>
  <fonts count="10">
    <font>
      <sz val="10"/>
      <name val="Arial"/>
      <family val="2"/>
    </font>
    <font>
      <sz val="11"/>
      <color indexed="10"/>
      <name val="Mangal"/>
      <family val="2"/>
    </font>
    <font>
      <sz val="10"/>
      <color indexed="17"/>
      <name val="Mang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20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5" fontId="2" fillId="0" borderId="0" applyBorder="0" applyAlignment="0" applyProtection="0"/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164" fontId="5" fillId="0" borderId="0" xfId="0" applyFont="1" applyFill="1" applyAlignment="1">
      <alignment horizontal="center"/>
    </xf>
    <xf numFmtId="164" fontId="6" fillId="0" borderId="0" xfId="0" applyFont="1" applyBorder="1" applyAlignment="1">
      <alignment/>
    </xf>
    <xf numFmtId="166" fontId="7" fillId="2" borderId="0" xfId="0" applyNumberFormat="1" applyFont="1" applyFill="1" applyAlignment="1" applyProtection="1">
      <alignment/>
      <protection locked="0"/>
    </xf>
    <xf numFmtId="164" fontId="6" fillId="0" borderId="0" xfId="0" applyFont="1" applyFill="1" applyBorder="1" applyAlignment="1">
      <alignment/>
    </xf>
    <xf numFmtId="165" fontId="6" fillId="0" borderId="0" xfId="0" applyNumberFormat="1" applyFont="1" applyAlignment="1">
      <alignment/>
    </xf>
    <xf numFmtId="164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4" fontId="6" fillId="0" borderId="0" xfId="0" applyFont="1" applyFill="1" applyBorder="1" applyAlignment="1">
      <alignment horizontal="left"/>
    </xf>
    <xf numFmtId="166" fontId="7" fillId="2" borderId="0" xfId="0" applyNumberFormat="1" applyFont="1" applyFill="1" applyAlignment="1" applyProtection="1">
      <alignment/>
      <protection locked="0"/>
    </xf>
    <xf numFmtId="165" fontId="8" fillId="2" borderId="0" xfId="20" applyFont="1" applyFill="1" applyBorder="1" applyAlignment="1" applyProtection="1">
      <alignment/>
      <protection/>
    </xf>
    <xf numFmtId="164" fontId="5" fillId="0" borderId="0" xfId="0" applyFont="1" applyFill="1" applyAlignment="1">
      <alignment horizontal="left"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7" fillId="0" borderId="0" xfId="0" applyFont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0" fillId="0" borderId="0" xfId="0" applyAlignment="1" applyProtection="1">
      <alignment/>
      <protection/>
    </xf>
    <xf numFmtId="165" fontId="0" fillId="2" borderId="0" xfId="0" applyNumberFormat="1" applyFill="1" applyAlignment="1" applyProtection="1">
      <alignment/>
      <protection locked="0"/>
    </xf>
    <xf numFmtId="167" fontId="0" fillId="2" borderId="0" xfId="0" applyNumberFormat="1" applyFill="1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5" fontId="9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egative" xfId="20"/>
    <cellStyle name="Positive" xfId="21"/>
  </cellStyles>
  <dxfs count="2">
    <dxf>
      <font>
        <b/>
        <i val="0"/>
        <color rgb="FF008000"/>
      </font>
      <fill>
        <patternFill patternType="none">
          <fgColor indexed="64"/>
          <bgColor indexed="65"/>
        </patternFill>
      </fill>
      <border/>
    </dxf>
    <dxf>
      <font>
        <b val="0"/>
        <i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rogresja.pl/blog/jak-wybrac-ilosc-druzyn-do-progresji/?utm_source=eProgresja.pl&amp;utm_medium=spreadsheet&amp;utm_campaign=ilosc_progresj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C4" sqref="C4"/>
    </sheetView>
  </sheetViews>
  <sheetFormatPr defaultColWidth="9.140625" defaultRowHeight="12.75"/>
  <cols>
    <col min="1" max="1" width="11.57421875" style="0" customWidth="1"/>
    <col min="2" max="2" width="13.7109375" style="1" customWidth="1"/>
    <col min="3" max="3" width="15.8515625" style="1" customWidth="1"/>
    <col min="4" max="6" width="9.140625" style="1" customWidth="1"/>
    <col min="7" max="7" width="17.00390625" style="1" customWidth="1"/>
    <col min="8" max="8" width="14.140625" style="1" customWidth="1"/>
    <col min="9" max="9" width="18.57421875" style="1" customWidth="1"/>
    <col min="10" max="15" width="9.140625" style="1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3" t="s">
        <v>1</v>
      </c>
      <c r="I1" s="3"/>
    </row>
    <row r="2" spans="1:8" ht="12.75">
      <c r="A2" s="4"/>
      <c r="B2" s="4"/>
      <c r="C2" s="4"/>
      <c r="D2" s="4"/>
      <c r="E2" s="4"/>
      <c r="F2" s="4"/>
      <c r="H2"/>
    </row>
    <row r="3" spans="1:13" ht="12.75">
      <c r="A3" s="5" t="s">
        <v>2</v>
      </c>
      <c r="B3" s="5"/>
      <c r="C3" s="6">
        <v>1000</v>
      </c>
      <c r="D3" s="4"/>
      <c r="E3" s="7" t="s">
        <v>3</v>
      </c>
      <c r="F3" s="7"/>
      <c r="G3" s="8">
        <f>SUM(I11:I21)</f>
        <v>809.2600614109494</v>
      </c>
      <c r="I3" s="9"/>
      <c r="J3" s="9"/>
      <c r="K3" s="10"/>
      <c r="L3" s="4"/>
      <c r="M3" s="4"/>
    </row>
    <row r="4" spans="1:13" ht="12.75">
      <c r="A4" s="11" t="s">
        <v>4</v>
      </c>
      <c r="B4" s="11"/>
      <c r="C4" s="12">
        <v>10</v>
      </c>
      <c r="D4" s="4"/>
      <c r="E4" s="7" t="s">
        <v>5</v>
      </c>
      <c r="F4" s="7"/>
      <c r="G4" s="13">
        <f>C3-SUM(I11:I20)</f>
        <v>190.73993858905055</v>
      </c>
      <c r="I4" s="14"/>
      <c r="J4" s="4"/>
      <c r="K4" s="4"/>
      <c r="L4" s="4"/>
      <c r="M4" s="4"/>
    </row>
    <row r="5" spans="1:14" ht="12.75">
      <c r="A5" s="5" t="s">
        <v>6</v>
      </c>
      <c r="B5" s="5"/>
      <c r="C5" s="6">
        <v>10</v>
      </c>
      <c r="D5"/>
      <c r="E5"/>
      <c r="F5"/>
      <c r="G5"/>
      <c r="I5" s="15"/>
      <c r="J5" s="16"/>
      <c r="K5" s="16"/>
      <c r="L5" s="16"/>
      <c r="M5" s="16"/>
      <c r="N5" s="16"/>
    </row>
    <row r="6" spans="1:9" ht="12.75">
      <c r="A6" s="5" t="s">
        <v>7</v>
      </c>
      <c r="B6" s="5"/>
      <c r="C6" s="6">
        <v>8</v>
      </c>
      <c r="D6"/>
      <c r="E6"/>
      <c r="F6"/>
      <c r="G6"/>
      <c r="I6"/>
    </row>
    <row r="7" spans="1:9" ht="12.75">
      <c r="A7" s="5"/>
      <c r="B7" s="5"/>
      <c r="C7" s="17"/>
      <c r="D7"/>
      <c r="E7"/>
      <c r="F7"/>
      <c r="G7"/>
      <c r="I7"/>
    </row>
    <row r="8" spans="2:9" ht="12.75">
      <c r="B8"/>
      <c r="C8"/>
      <c r="D8"/>
      <c r="E8"/>
      <c r="F8"/>
      <c r="G8"/>
      <c r="I8"/>
    </row>
    <row r="9" spans="2:7" ht="12.75">
      <c r="B9"/>
      <c r="C9"/>
      <c r="D9"/>
      <c r="E9"/>
      <c r="F9"/>
      <c r="G9"/>
    </row>
    <row r="10" spans="1:9" ht="12.75">
      <c r="A10" s="15" t="s">
        <v>8</v>
      </c>
      <c r="B10" s="16" t="s">
        <v>9</v>
      </c>
      <c r="C10" s="16" t="s">
        <v>10</v>
      </c>
      <c r="D10" s="16" t="s">
        <v>11</v>
      </c>
      <c r="E10" s="16" t="s">
        <v>12</v>
      </c>
      <c r="F10" s="16" t="s">
        <v>13</v>
      </c>
      <c r="G10" s="18" t="s">
        <v>14</v>
      </c>
      <c r="H10" s="19" t="s">
        <v>15</v>
      </c>
      <c r="I10" s="19" t="s">
        <v>16</v>
      </c>
    </row>
    <row r="11" spans="1:9" ht="12.75">
      <c r="A11" s="20">
        <v>1</v>
      </c>
      <c r="B11" s="21">
        <f>IF(C11="","",C4/(C11-1))</f>
        <v>5.555555555555556</v>
      </c>
      <c r="C11" s="21">
        <v>2.8</v>
      </c>
      <c r="D11" s="1">
        <f>IF(B11="","",B11*C11)</f>
        <v>15.555555555555557</v>
      </c>
      <c r="E11" s="1">
        <f>B11</f>
        <v>5.555555555555556</v>
      </c>
      <c r="F11" s="1">
        <f>IF(D11="","",D11-E11)</f>
        <v>10</v>
      </c>
      <c r="G11" s="22">
        <v>0.35</v>
      </c>
      <c r="H11" s="1">
        <f>IF(A11&gt;=$C$6,($C$5*G11),$C$5*G11)</f>
        <v>3.5</v>
      </c>
      <c r="I11" s="1">
        <f>IF(H11&lt;&gt;"",H11*E11,"")</f>
        <v>19.444444444444446</v>
      </c>
    </row>
    <row r="12" spans="1:9" ht="12.75">
      <c r="A12" s="20">
        <v>2</v>
      </c>
      <c r="B12" s="21">
        <f>IF(C12="","",(SUM($B$11:B11)+$C$4)/(C12-1))</f>
        <v>8.641975308641976</v>
      </c>
      <c r="C12" s="21">
        <v>2.8</v>
      </c>
      <c r="D12" s="1">
        <f>IF(B12="","",B12*C12)</f>
        <v>24.19753086419753</v>
      </c>
      <c r="E12" s="1">
        <f>IF(B12="","",SUM($B$11:B12))</f>
        <v>14.197530864197532</v>
      </c>
      <c r="F12" s="1">
        <f>IF(D12="","",D12-E12)</f>
        <v>10</v>
      </c>
      <c r="G12" s="22">
        <v>0.23</v>
      </c>
      <c r="H12" s="1">
        <f>IF(B12&lt;&gt;"",IF(A12=$C$6,$C$5-SUM($H$11:H11)+1,IF(A12&gt;$C$6,0,$C$5*G12)),"")</f>
        <v>2.3000000000000003</v>
      </c>
      <c r="I12" s="1">
        <f>IF(H12&lt;&gt;"",H12*E12,"")</f>
        <v>32.65432098765433</v>
      </c>
    </row>
    <row r="13" spans="1:9" ht="12.75">
      <c r="A13" s="20">
        <v>3</v>
      </c>
      <c r="B13" s="21">
        <f>IF(C13="","",(SUM($B$11:B12)+$C$4)/(C13-1))</f>
        <v>13.443072702331964</v>
      </c>
      <c r="C13" s="21">
        <v>2.8</v>
      </c>
      <c r="D13" s="1">
        <f>IF(B13="","",B13*C13)</f>
        <v>37.6406035665295</v>
      </c>
      <c r="E13" s="1">
        <f>IF(B13="","",SUM($B$11:B13))</f>
        <v>27.6406035665295</v>
      </c>
      <c r="F13" s="1">
        <f>IF(D13="","",D13-E13)</f>
        <v>10</v>
      </c>
      <c r="G13" s="22">
        <v>0.15</v>
      </c>
      <c r="H13" s="1">
        <f>IF(B13&lt;&gt;"",IF(A13=$C$6,$C$5-SUM($H$11:H12)+1,IF(A13&gt;$C$6,0,$C$5*G13)),"")</f>
        <v>1.5</v>
      </c>
      <c r="I13" s="1">
        <f>IF(H13&lt;&gt;"",H13*E13,"")</f>
        <v>41.460905349794245</v>
      </c>
    </row>
    <row r="14" spans="1:9" ht="12.75">
      <c r="A14" s="20">
        <v>4</v>
      </c>
      <c r="B14" s="21">
        <f>IF(C14="","",(SUM($B$11:B13)+$C$4)/(C14-1))</f>
        <v>20.911446425849725</v>
      </c>
      <c r="C14" s="21">
        <v>2.8</v>
      </c>
      <c r="D14" s="1">
        <f>IF(B14="","",B14*C14)</f>
        <v>58.552049992379224</v>
      </c>
      <c r="E14" s="1">
        <f>IF(B14="","",SUM($B$11:B14))</f>
        <v>48.552049992379224</v>
      </c>
      <c r="F14" s="1">
        <f>IF(D14="","",D14-E14)</f>
        <v>10</v>
      </c>
      <c r="G14" s="22">
        <v>0.08</v>
      </c>
      <c r="H14" s="1">
        <f>IF(B14&lt;&gt;"",IF(A14=$C$6,$C$5-SUM($H$11:H13)+1,IF(A14&gt;$C$6,0,$C$5*G14)),"")</f>
        <v>0.8</v>
      </c>
      <c r="I14" s="1">
        <f>IF(H14&lt;&gt;"",H14*E14,"")</f>
        <v>38.841639993903385</v>
      </c>
    </row>
    <row r="15" spans="1:9" ht="12.75">
      <c r="A15" s="20">
        <v>5</v>
      </c>
      <c r="B15" s="21">
        <f>IF(C15="","",(SUM($B$11:B14)+$C$4)/(C15-1))</f>
        <v>32.528916662432906</v>
      </c>
      <c r="C15" s="21">
        <v>2.8</v>
      </c>
      <c r="D15" s="1">
        <f>IF(B15="","",B15*C15)</f>
        <v>91.08096665481213</v>
      </c>
      <c r="E15" s="1">
        <f>IF(B15="","",SUM($B$11:B15))</f>
        <v>81.08096665481213</v>
      </c>
      <c r="F15" s="1">
        <f>IF(D15="","",D15-E15)</f>
        <v>10</v>
      </c>
      <c r="G15" s="22">
        <v>0.06</v>
      </c>
      <c r="H15" s="1">
        <f>IF(B15&lt;&gt;"",IF(A15=$C$6,$C$5-SUM($H$11:H14)+1,IF(A15&gt;$C$6,0,$C$5*G15)),"")</f>
        <v>0.6</v>
      </c>
      <c r="I15" s="1">
        <f>IF(H15&lt;&gt;"",H15*E15,"")</f>
        <v>48.64857999288728</v>
      </c>
    </row>
    <row r="16" spans="1:9" ht="12.75">
      <c r="A16" s="20">
        <v>6</v>
      </c>
      <c r="B16" s="21">
        <f>IF(C16="","",(SUM($B$11:B15)+$C$4)/(C16-1))</f>
        <v>50.600537030451186</v>
      </c>
      <c r="C16" s="21">
        <v>2.8</v>
      </c>
      <c r="D16" s="1">
        <f>IF(B16="","",B16*C16)</f>
        <v>141.68150368526332</v>
      </c>
      <c r="E16" s="1">
        <f>IF(B16="","",SUM($B$11:B16))</f>
        <v>131.6815036852633</v>
      </c>
      <c r="F16" s="1">
        <f>IF(D16="","",D16-E16)</f>
        <v>10.000000000000028</v>
      </c>
      <c r="G16" s="22">
        <v>0.05</v>
      </c>
      <c r="H16" s="1">
        <f>IF(B16&lt;&gt;"",IF(A16=$C$6,$C$5-SUM($H$11:H15)+1,IF(A16&gt;$C$6,0,$C$5*G16)),"")</f>
        <v>0.5</v>
      </c>
      <c r="I16" s="1">
        <f>IF(H16&lt;&gt;"",H16*E16,"")</f>
        <v>65.84075184263165</v>
      </c>
    </row>
    <row r="17" spans="1:9" ht="12.75">
      <c r="A17" s="20">
        <v>7</v>
      </c>
      <c r="B17" s="21">
        <f>IF(C17="","",(SUM($B$11:B16)+$C$4)/(C17-1))</f>
        <v>78.71194649181295</v>
      </c>
      <c r="C17" s="21">
        <v>2.8</v>
      </c>
      <c r="D17" s="1">
        <f>IF(B17="","",B17*C17)</f>
        <v>220.39345017707626</v>
      </c>
      <c r="E17" s="1">
        <f>IF(B17="","",SUM($B$11:B17))</f>
        <v>210.39345017707626</v>
      </c>
      <c r="F17" s="1">
        <f>IF(D17="","",D17-E17)</f>
        <v>10</v>
      </c>
      <c r="G17" s="22">
        <v>0.03</v>
      </c>
      <c r="H17" s="1">
        <f>IF(B17&lt;&gt;"",IF(A17=$C$6,$C$5-SUM($H$11:H16)+1,IF(A17&gt;$C$6,0,$C$5*G17)),"")</f>
        <v>0.3</v>
      </c>
      <c r="I17" s="1">
        <f>IF(H17&lt;&gt;"",H17*E17,"")</f>
        <v>63.118035053122874</v>
      </c>
    </row>
    <row r="18" spans="1:9" ht="12.75">
      <c r="A18" s="20">
        <v>8</v>
      </c>
      <c r="B18" s="21">
        <f>IF(C18="","",(SUM($B$11:B17)+$C$4)/(C18-1))</f>
        <v>122.44080565393126</v>
      </c>
      <c r="C18" s="21">
        <v>2.8</v>
      </c>
      <c r="D18" s="1">
        <f>IF(B18="","",B18*C18)</f>
        <v>342.8342558310075</v>
      </c>
      <c r="E18" s="1">
        <f>IF(B18="","",SUM($B$11:B18))</f>
        <v>332.8342558310075</v>
      </c>
      <c r="F18" s="1">
        <f>IF(D18="","",D18-E18)</f>
        <v>10</v>
      </c>
      <c r="G18" s="22">
        <v>0.02</v>
      </c>
      <c r="H18" s="1">
        <f>IF(B18&lt;&gt;"",IF(A18=$C$6,$C$5-SUM($H$11:H17)+1,IF(A18&gt;$C$6,0,$C$5*G18)),"")</f>
        <v>1.5</v>
      </c>
      <c r="I18" s="1">
        <f>IF(H18&lt;&gt;"",H18*E18,"")</f>
        <v>499.25138374651124</v>
      </c>
    </row>
    <row r="19" spans="1:9" ht="12.75">
      <c r="A19" s="20">
        <v>9</v>
      </c>
      <c r="B19" s="21">
        <f>IF(C19="","",(SUM($B$11:B18)+$C$4)/(C19-1))</f>
      </c>
      <c r="C19" s="21"/>
      <c r="D19" s="1">
        <f>IF(B19="","",B19*C19)</f>
      </c>
      <c r="E19" s="1">
        <f>IF(B19="","",SUM($B$11:B19))</f>
      </c>
      <c r="F19" s="1">
        <f>IF(D19="","",D19-E19)</f>
      </c>
      <c r="G19" s="23"/>
      <c r="H19" s="1">
        <f>IF(B19&lt;&gt;"",IF(A19=$C$6,$C$5-SUM($H$11:H18),IF(A19&gt;$C$6,0,$C$5*G19)),"")</f>
      </c>
      <c r="I19" s="1">
        <f>IF(H19&lt;&gt;"",H19*E19,"")</f>
      </c>
    </row>
    <row r="20" spans="1:9" ht="12.75">
      <c r="A20" s="20">
        <v>10</v>
      </c>
      <c r="B20" s="21">
        <f>IF(C20="","",(SUM($B$11:B19)+$C$4)/(C20-1))</f>
      </c>
      <c r="C20" s="21"/>
      <c r="D20" s="1">
        <f>IF(B20="","",B20*C20)</f>
      </c>
      <c r="E20" s="1">
        <f>IF(B20="","",SUM($B$11:B20))</f>
      </c>
      <c r="F20" s="1">
        <f>IF(D20="","",D20-E20)</f>
      </c>
      <c r="G20" s="23"/>
      <c r="H20" s="1">
        <f>IF(B20&lt;&gt;"",IF(A20=$C$6,$C$5-SUM($H$11:H19),IF(A20&gt;$C$6,0,$C$5*G20)),"")</f>
      </c>
      <c r="I20" s="1">
        <f>IF(H20&lt;&gt;"",H20*E20,"")</f>
      </c>
    </row>
    <row r="21" spans="7:9" ht="12.75">
      <c r="G21"/>
      <c r="I21" s="1">
        <f>IF(H21&lt;&gt;"",H21*E21,"")</f>
      </c>
    </row>
    <row r="22" ht="12.75">
      <c r="G22"/>
    </row>
    <row r="23" spans="1:3" ht="12.75">
      <c r="A23" s="24"/>
      <c r="B23" s="25"/>
      <c r="C23" s="25"/>
    </row>
    <row r="24" spans="1:9" ht="12.75">
      <c r="A24" s="26" t="s">
        <v>17</v>
      </c>
      <c r="B24" s="26"/>
      <c r="C24" s="26"/>
      <c r="D24" s="26"/>
      <c r="E24" s="26"/>
      <c r="F24" s="26"/>
      <c r="G24" s="26"/>
      <c r="H24" s="26"/>
      <c r="I24" s="26"/>
    </row>
    <row r="25" spans="1:6" ht="12.75">
      <c r="A25" s="27"/>
      <c r="B25" s="27"/>
      <c r="C25" s="27"/>
      <c r="D25" s="27"/>
      <c r="E25" s="27"/>
      <c r="F25" s="27"/>
    </row>
    <row r="26" spans="1:3" ht="12.75">
      <c r="A26" s="24"/>
      <c r="B26" s="25"/>
      <c r="C26" s="25"/>
    </row>
    <row r="27" spans="1:3" ht="12.75">
      <c r="A27" s="24"/>
      <c r="B27" s="25"/>
      <c r="C27" s="25"/>
    </row>
    <row r="28" spans="1:3" ht="12.75">
      <c r="A28" s="24"/>
      <c r="B28" s="25"/>
      <c r="C28" s="25"/>
    </row>
    <row r="31" ht="12.75">
      <c r="J31"/>
    </row>
  </sheetData>
  <sheetProtection selectLockedCells="1" selectUnlockedCells="1"/>
  <mergeCells count="11">
    <mergeCell ref="A1:G1"/>
    <mergeCell ref="H1:I1"/>
    <mergeCell ref="A3:B3"/>
    <mergeCell ref="E3:F3"/>
    <mergeCell ref="I3:J3"/>
    <mergeCell ref="A4:B4"/>
    <mergeCell ref="E4:F4"/>
    <mergeCell ref="A5:B5"/>
    <mergeCell ref="A6:B6"/>
    <mergeCell ref="A7:B7"/>
    <mergeCell ref="A24:I24"/>
  </mergeCells>
  <conditionalFormatting sqref="G4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hyperlinks>
    <hyperlink ref="A24" r:id="rId1" display="Poczytaj więcej o obliczania kapitału do progresji na blogu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2016-10-21T13:48:31Z</dcterms:created>
  <dcterms:modified xsi:type="dcterms:W3CDTF">2016-10-22T17:59:56Z</dcterms:modified>
  <cp:category/>
  <cp:version/>
  <cp:contentType/>
  <cp:contentStatus/>
  <cp:revision>12</cp:revision>
</cp:coreProperties>
</file>